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cy\AppData\Local\Microsoft\Windows\INetCache\Content.Outlook\WQ8NIJXZ\"/>
    </mc:Choice>
  </mc:AlternateContent>
  <xr:revisionPtr revIDLastSave="0" documentId="13_ncr:1_{DDE661DB-5095-4B07-9E1E-C55CDF755CEB}" xr6:coauthVersionLast="47" xr6:coauthVersionMax="47" xr10:uidLastSave="{00000000-0000-0000-0000-000000000000}"/>
  <bookViews>
    <workbookView xWindow="-108" yWindow="-108" windowWidth="23256" windowHeight="12576" activeTab="1" xr2:uid="{AEC003A6-798E-8946-88EF-4CDD936CE8F0}"/>
  </bookViews>
  <sheets>
    <sheet name="Item Info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0" i="2" l="1"/>
  <c r="L30" i="1"/>
  <c r="K30" i="1"/>
  <c r="J30" i="1"/>
  <c r="I30" i="1"/>
  <c r="D30" i="1"/>
  <c r="O29" i="1" s="1"/>
  <c r="G29" i="1" s="1"/>
  <c r="O28" i="1" s="1"/>
  <c r="G28" i="1" s="1"/>
  <c r="O27" i="1" s="1"/>
  <c r="G27" i="1" s="1"/>
  <c r="O26" i="1"/>
  <c r="G26" i="1" s="1"/>
  <c r="O25" i="1"/>
  <c r="G25" i="1"/>
  <c r="O24" i="1"/>
  <c r="G24" i="1"/>
  <c r="O23" i="1" s="1"/>
  <c r="G23" i="1"/>
  <c r="O22" i="1"/>
  <c r="G22" i="1" s="1"/>
  <c r="O21" i="1" s="1"/>
  <c r="G21" i="1"/>
  <c r="O20" i="1" s="1"/>
  <c r="G20" i="1" s="1"/>
  <c r="O19" i="1" s="1"/>
  <c r="G19" i="1" s="1"/>
  <c r="O18" i="1"/>
  <c r="G18" i="1" s="1"/>
  <c r="O17" i="1"/>
  <c r="G17" i="1"/>
  <c r="O16" i="1"/>
  <c r="G16" i="1"/>
  <c r="O15" i="1"/>
  <c r="G15" i="1"/>
  <c r="O14" i="1"/>
  <c r="G14" i="1" s="1"/>
  <c r="O13" i="1" s="1"/>
  <c r="G13" i="1"/>
  <c r="O12" i="1" s="1"/>
  <c r="G12" i="1" s="1"/>
  <c r="O11" i="1" s="1"/>
  <c r="G11" i="1" s="1"/>
  <c r="O10" i="1"/>
  <c r="G10" i="1" s="1"/>
  <c r="O9" i="1"/>
  <c r="G9" i="1"/>
  <c r="O8" i="1"/>
  <c r="G8" i="1"/>
  <c r="O7" i="1"/>
  <c r="G7" i="1"/>
  <c r="O6" i="1"/>
  <c r="G6" i="1"/>
  <c r="O5" i="1" s="1"/>
  <c r="G5" i="1"/>
  <c r="O4" i="1" s="1"/>
  <c r="G4" i="1" s="1"/>
  <c r="G30" i="1" l="1"/>
  <c r="O30" i="1"/>
  <c r="O31" i="1" l="1"/>
</calcChain>
</file>

<file path=xl/sharedStrings.xml><?xml version="1.0" encoding="utf-8"?>
<sst xmlns="http://schemas.openxmlformats.org/spreadsheetml/2006/main" count="131" uniqueCount="71">
  <si>
    <t>Item Code</t>
  </si>
  <si>
    <t>Description</t>
  </si>
  <si>
    <t>List Price</t>
  </si>
  <si>
    <t xml:space="preserve">Total </t>
  </si>
  <si>
    <t>Total Cases</t>
  </si>
  <si>
    <t>Offer Price</t>
  </si>
  <si>
    <t>Total $</t>
  </si>
  <si>
    <t>Beyond Beef Feisty Crumbles 5 lbs 10 lbs (FS)</t>
  </si>
  <si>
    <t>1B01-003</t>
  </si>
  <si>
    <t>Beyond Burger 3.0 8 oz 4 lbs (R)</t>
  </si>
  <si>
    <t>1B01-103</t>
  </si>
  <si>
    <t>Beyond Burger 3.0 8 oz 4 lbs (R), National</t>
  </si>
  <si>
    <t>1B15-003</t>
  </si>
  <si>
    <t>Beyond Beef 3.0 12 lbs (R)</t>
  </si>
  <si>
    <t>1B19</t>
  </si>
  <si>
    <t>Beyond Burger 3.7 oz 20.8 lb (FS)</t>
  </si>
  <si>
    <t>1B27</t>
  </si>
  <si>
    <t>Beyond Beef 12 oz 9 lbs CA Fortified (R)</t>
  </si>
  <si>
    <t>1B34-003</t>
  </si>
  <si>
    <t>Beyond Burger 3.0 4 oz 10 lb (FS)</t>
  </si>
  <si>
    <t>1B35-003</t>
  </si>
  <si>
    <t>Beyond Burger 3.0 6 oz 12 lb (FS)</t>
  </si>
  <si>
    <t>1B42-001</t>
  </si>
  <si>
    <t>Beyond Meatball (R)</t>
  </si>
  <si>
    <t>1B55-003</t>
  </si>
  <si>
    <t>Beyond Burger 3.0 10-Pack (R)</t>
  </si>
  <si>
    <t>1C04-001</t>
  </si>
  <si>
    <t>Beyond Chicken Tenders 10 lb (FS)</t>
  </si>
  <si>
    <t>1P03-001</t>
  </si>
  <si>
    <t>Beyond Breakfast Sausage 2.3 oz 9.19 lbs (FS)</t>
  </si>
  <si>
    <t>1P04-001</t>
  </si>
  <si>
    <t>Beyond Breakfast Sausage Links 8.4 oz 6.22 lbs (R)</t>
  </si>
  <si>
    <t>1P05-001</t>
  </si>
  <si>
    <t>Beyond Breakfast Sausage Spicy 1.23oz 5.55 lbs (R)</t>
  </si>
  <si>
    <t>1P06-001</t>
  </si>
  <si>
    <t>Beyond Breakfast Sausage Classic 1.23oz 5.55 lbs (R)</t>
  </si>
  <si>
    <t>1P08-001</t>
  </si>
  <si>
    <t>Beyond Sausage 1.0 - Brat (11 lbs) (FS)</t>
  </si>
  <si>
    <t>1P09-001</t>
  </si>
  <si>
    <t>Beyond Sausage 1.0 - Sweet Italian (11 lbs) (FS)</t>
  </si>
  <si>
    <t>1P10-001</t>
  </si>
  <si>
    <t>Beyond Sausage 1.0 - Hot Italian (11 lbs) (FS)</t>
  </si>
  <si>
    <t>1P11-001</t>
  </si>
  <si>
    <t>Beyond Sausage 1.0 - Brat (7 lbs) (R)</t>
  </si>
  <si>
    <t>1P12-001</t>
  </si>
  <si>
    <t>Beyond Sausage 1.0 - Sweet Italian (7 lbs) (R)</t>
  </si>
  <si>
    <t>1P13-001</t>
  </si>
  <si>
    <t>Beyond Sausage 1.0 - Hot Italian (7 lbs) (R)</t>
  </si>
  <si>
    <t>1P19-002</t>
  </si>
  <si>
    <t>Beyond Sausage Mild Italian 7 lbs CA (R)</t>
  </si>
  <si>
    <t>1P44-001</t>
  </si>
  <si>
    <t>Beyond Breakfast Sausage Links 4.15 lbs (CA-R)</t>
  </si>
  <si>
    <t>1P48-001</t>
  </si>
  <si>
    <t>Beyond Breakfast Sausage Patty, Classic Club Pack 20.37 lbs (R)</t>
  </si>
  <si>
    <t>2C07-001</t>
  </si>
  <si>
    <t>Beyond Chicken Tenders Club RTE 13.75 lbs (R)</t>
  </si>
  <si>
    <t>2C27-001</t>
  </si>
  <si>
    <t>Beyond Chicken Tenders 4 lbs, Chopped &amp; Formed (R)</t>
  </si>
  <si>
    <t>Grand Total</t>
  </si>
  <si>
    <r>
      <t xml:space="preserve">61-90 Days 
</t>
    </r>
    <r>
      <rPr>
        <b/>
        <i/>
        <sz val="11"/>
        <color rgb="FF000000"/>
        <rFont val="Arial"/>
        <family val="2"/>
      </rPr>
      <t># Cases</t>
    </r>
  </si>
  <si>
    <r>
      <t xml:space="preserve">91-120
</t>
    </r>
    <r>
      <rPr>
        <b/>
        <i/>
        <sz val="11"/>
        <color rgb="FF000000"/>
        <rFont val="Arial"/>
        <family val="2"/>
      </rPr>
      <t xml:space="preserve"># Cases </t>
    </r>
  </si>
  <si>
    <r>
      <t xml:space="preserve">121-150 Days
</t>
    </r>
    <r>
      <rPr>
        <b/>
        <i/>
        <sz val="11"/>
        <color rgb="FF000000"/>
        <rFont val="Arial"/>
        <family val="2"/>
      </rPr>
      <t xml:space="preserve"># Cases </t>
    </r>
  </si>
  <si>
    <t>151-180 Days # Cases</t>
  </si>
  <si>
    <t>Cases/Pallet</t>
  </si>
  <si>
    <t>Items/ Case</t>
  </si>
  <si>
    <t>40ct</t>
  </si>
  <si>
    <t>90ct</t>
  </si>
  <si>
    <t>32ct</t>
  </si>
  <si>
    <t>100-108ct</t>
  </si>
  <si>
    <t>50ct</t>
  </si>
  <si>
    <t>2/5lb bags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</si>
</sst>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EF2CD"/>
        <bgColor rgb="FF000000"/>
      </patternFill>
    </fill>
    <fill>
      <patternFill patternType="solid">
        <fgColor rgb="FF595959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000000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3" borderId="3" xfId="0" applyNumberFormat="1" applyFont="1" applyFill="1" applyBorder="1" applyAlignment="1">
      <alignment horizontal="center"/>
    </xf>
    <xf numFmtId="0" fontId="1" fillId="0" borderId="3" xfId="0" applyFont="1" applyBorder="1"/>
    <xf numFmtId="164" fontId="1" fillId="0" borderId="3" xfId="0" applyNumberFormat="1" applyFont="1" applyBorder="1" applyAlignment="1">
      <alignment horizontal="right"/>
    </xf>
    <xf numFmtId="0" fontId="2" fillId="2" borderId="4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164" fontId="1" fillId="0" borderId="9" xfId="0" applyNumberFormat="1" applyFont="1" applyBorder="1" applyAlignment="1">
      <alignment horizontal="right"/>
    </xf>
    <xf numFmtId="164" fontId="1" fillId="0" borderId="10" xfId="0" applyNumberFormat="1" applyFont="1" applyBorder="1" applyAlignment="1">
      <alignment horizontal="right"/>
    </xf>
    <xf numFmtId="0" fontId="1" fillId="0" borderId="5" xfId="0" applyFon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right"/>
    </xf>
    <xf numFmtId="0" fontId="1" fillId="0" borderId="4" xfId="0" applyFont="1" applyBorder="1" applyAlignment="1">
      <alignment horizontal="center" wrapText="1"/>
    </xf>
    <xf numFmtId="164" fontId="1" fillId="3" borderId="4" xfId="0" applyNumberFormat="1" applyFont="1" applyFill="1" applyBorder="1" applyAlignment="1">
      <alignment horizontal="center"/>
    </xf>
    <xf numFmtId="164" fontId="1" fillId="0" borderId="8" xfId="0" applyNumberFormat="1" applyFont="1" applyBorder="1" applyAlignment="1">
      <alignment horizontal="right"/>
    </xf>
    <xf numFmtId="0" fontId="3" fillId="0" borderId="13" xfId="0" applyFont="1" applyBorder="1" applyAlignment="1">
      <alignment horizontal="left"/>
    </xf>
    <xf numFmtId="0" fontId="3" fillId="0" borderId="11" xfId="0" applyFont="1" applyBorder="1"/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right"/>
    </xf>
    <xf numFmtId="0" fontId="3" fillId="0" borderId="11" xfId="0" applyFont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/>
    </xf>
    <xf numFmtId="164" fontId="3" fillId="0" borderId="14" xfId="0" applyNumberFormat="1" applyFont="1" applyBorder="1" applyAlignment="1">
      <alignment horizontal="right"/>
    </xf>
    <xf numFmtId="164" fontId="3" fillId="0" borderId="0" xfId="0" applyNumberFormat="1" applyFont="1"/>
    <xf numFmtId="0" fontId="3" fillId="0" borderId="0" xfId="0" applyFont="1"/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" fillId="7" borderId="15" xfId="0" applyNumberFormat="1" applyFont="1" applyFill="1" applyBorder="1" applyAlignment="1">
      <alignment horizontal="center" wrapText="1"/>
    </xf>
    <xf numFmtId="0" fontId="1" fillId="0" borderId="3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5CED2-CC87-4A72-BD90-1961F5BE1F40}">
  <dimension ref="A2:N30"/>
  <sheetViews>
    <sheetView showGridLines="0" topLeftCell="A4" zoomScale="110" zoomScaleNormal="110" workbookViewId="0">
      <pane xSplit="1" topLeftCell="B1" activePane="topRight" state="frozen"/>
      <selection pane="topRight" activeCell="C5" sqref="C5"/>
    </sheetView>
  </sheetViews>
  <sheetFormatPr defaultColWidth="8.796875" defaultRowHeight="18" customHeight="1" x14ac:dyDescent="0.25"/>
  <cols>
    <col min="1" max="1" width="10.296875" style="1" customWidth="1"/>
    <col min="2" max="2" width="53.296875" style="2" bestFit="1" customWidth="1"/>
    <col min="3" max="3" width="12.296875" style="4" customWidth="1"/>
    <col min="4" max="4" width="12.296875" style="52" customWidth="1"/>
    <col min="5" max="5" width="12.296875" style="4" customWidth="1"/>
    <col min="6" max="6" width="12.296875" style="11" customWidth="1"/>
    <col min="7" max="7" width="3.296875" style="4" customWidth="1"/>
    <col min="8" max="8" width="12.296875" style="13" customWidth="1"/>
    <col min="9" max="10" width="13.19921875" style="4" customWidth="1"/>
    <col min="11" max="13" width="12.296875" style="4" customWidth="1"/>
    <col min="14" max="14" width="12.69921875" style="11" bestFit="1" customWidth="1"/>
    <col min="15" max="16384" width="8.796875" style="2"/>
  </cols>
  <sheetData>
    <row r="2" spans="1:14" ht="18" customHeight="1" x14ac:dyDescent="0.25">
      <c r="E2" s="57"/>
      <c r="F2" s="57"/>
      <c r="M2" s="57"/>
      <c r="N2" s="57"/>
    </row>
    <row r="3" spans="1:14" s="5" customFormat="1" ht="30" customHeight="1" thickBot="1" x14ac:dyDescent="0.3">
      <c r="A3" s="49" t="s">
        <v>0</v>
      </c>
      <c r="B3" s="50" t="s">
        <v>1</v>
      </c>
      <c r="C3" s="51" t="s">
        <v>64</v>
      </c>
      <c r="D3" s="53" t="s">
        <v>63</v>
      </c>
    </row>
    <row r="4" spans="1:14" ht="18" customHeight="1" x14ac:dyDescent="0.25">
      <c r="A4" s="25">
        <v>27</v>
      </c>
      <c r="B4" s="19" t="s">
        <v>7</v>
      </c>
      <c r="C4" s="16" t="s">
        <v>70</v>
      </c>
      <c r="D4" s="54">
        <v>120</v>
      </c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" customHeight="1" x14ac:dyDescent="0.25">
      <c r="A5" s="26" t="s">
        <v>8</v>
      </c>
      <c r="B5" s="6" t="s">
        <v>9</v>
      </c>
      <c r="C5" s="7">
        <v>8</v>
      </c>
      <c r="D5" s="55">
        <v>0</v>
      </c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customHeight="1" x14ac:dyDescent="0.25">
      <c r="A6" s="26" t="s">
        <v>10</v>
      </c>
      <c r="B6" s="6" t="s">
        <v>11</v>
      </c>
      <c r="C6" s="7">
        <v>8</v>
      </c>
      <c r="D6" s="55">
        <v>96</v>
      </c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8" customHeight="1" x14ac:dyDescent="0.25">
      <c r="A7" s="26" t="s">
        <v>12</v>
      </c>
      <c r="B7" s="6" t="s">
        <v>13</v>
      </c>
      <c r="C7" s="7">
        <v>12</v>
      </c>
      <c r="D7" s="55">
        <v>150</v>
      </c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8" customHeight="1" x14ac:dyDescent="0.25">
      <c r="A8" s="26" t="s">
        <v>14</v>
      </c>
      <c r="B8" s="6" t="s">
        <v>15</v>
      </c>
      <c r="C8" s="7" t="s">
        <v>66</v>
      </c>
      <c r="D8" s="55">
        <v>70</v>
      </c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8" customHeight="1" x14ac:dyDescent="0.25">
      <c r="A9" s="26" t="s">
        <v>16</v>
      </c>
      <c r="B9" s="6" t="s">
        <v>17</v>
      </c>
      <c r="C9" s="7">
        <v>12</v>
      </c>
      <c r="D9" s="55">
        <v>84</v>
      </c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8" customHeight="1" x14ac:dyDescent="0.25">
      <c r="A10" s="26" t="s">
        <v>18</v>
      </c>
      <c r="B10" s="6" t="s">
        <v>19</v>
      </c>
      <c r="C10" s="7" t="s">
        <v>65</v>
      </c>
      <c r="D10" s="55">
        <v>140</v>
      </c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8" customHeight="1" x14ac:dyDescent="0.25">
      <c r="A11" s="26" t="s">
        <v>20</v>
      </c>
      <c r="B11" s="6" t="s">
        <v>21</v>
      </c>
      <c r="C11" s="7" t="s">
        <v>67</v>
      </c>
      <c r="D11" s="55">
        <v>120</v>
      </c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8" customHeight="1" x14ac:dyDescent="0.25">
      <c r="A12" s="26" t="s">
        <v>22</v>
      </c>
      <c r="B12" s="6" t="s">
        <v>23</v>
      </c>
      <c r="C12" s="7">
        <v>8</v>
      </c>
      <c r="D12" s="55">
        <v>78</v>
      </c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8" customHeight="1" x14ac:dyDescent="0.25">
      <c r="A13" s="26" t="s">
        <v>24</v>
      </c>
      <c r="B13" s="6" t="s">
        <v>25</v>
      </c>
      <c r="C13" s="7">
        <v>15</v>
      </c>
      <c r="D13" s="55">
        <v>24</v>
      </c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8" customHeight="1" x14ac:dyDescent="0.25">
      <c r="A14" s="26" t="s">
        <v>26</v>
      </c>
      <c r="B14" s="6" t="s">
        <v>27</v>
      </c>
      <c r="C14" s="7" t="s">
        <v>68</v>
      </c>
      <c r="D14" s="55">
        <v>63</v>
      </c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8" customHeight="1" x14ac:dyDescent="0.25">
      <c r="A15" s="26" t="s">
        <v>28</v>
      </c>
      <c r="B15" s="6" t="s">
        <v>29</v>
      </c>
      <c r="C15" s="7" t="s">
        <v>66</v>
      </c>
      <c r="D15" s="55">
        <v>150</v>
      </c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8" customHeight="1" x14ac:dyDescent="0.25">
      <c r="A16" s="26" t="s">
        <v>30</v>
      </c>
      <c r="B16" s="6" t="s">
        <v>31</v>
      </c>
      <c r="C16" s="7">
        <v>12</v>
      </c>
      <c r="D16" s="55">
        <v>96</v>
      </c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8" customHeight="1" x14ac:dyDescent="0.25">
      <c r="A17" s="26" t="s">
        <v>32</v>
      </c>
      <c r="B17" s="6" t="s">
        <v>33</v>
      </c>
      <c r="C17" s="7">
        <v>12</v>
      </c>
      <c r="D17" s="55">
        <v>96</v>
      </c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8" customHeight="1" x14ac:dyDescent="0.25">
      <c r="A18" s="26" t="s">
        <v>34</v>
      </c>
      <c r="B18" s="6" t="s">
        <v>35</v>
      </c>
      <c r="C18" s="7">
        <v>12</v>
      </c>
      <c r="D18" s="55">
        <v>96</v>
      </c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8" customHeight="1" x14ac:dyDescent="0.25">
      <c r="A19" s="26" t="s">
        <v>36</v>
      </c>
      <c r="B19" s="6" t="s">
        <v>37</v>
      </c>
      <c r="C19" s="7" t="s">
        <v>69</v>
      </c>
      <c r="D19" s="55">
        <v>98</v>
      </c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8" customHeight="1" x14ac:dyDescent="0.25">
      <c r="A20" s="26" t="s">
        <v>38</v>
      </c>
      <c r="B20" s="6" t="s">
        <v>39</v>
      </c>
      <c r="C20" s="7" t="s">
        <v>69</v>
      </c>
      <c r="D20" s="55">
        <v>98</v>
      </c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8" customHeight="1" x14ac:dyDescent="0.25">
      <c r="A21" s="26" t="s">
        <v>40</v>
      </c>
      <c r="B21" s="6" t="s">
        <v>41</v>
      </c>
      <c r="C21" s="7" t="s">
        <v>69</v>
      </c>
      <c r="D21" s="55">
        <v>98</v>
      </c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8" customHeight="1" x14ac:dyDescent="0.25">
      <c r="A22" s="26" t="s">
        <v>42</v>
      </c>
      <c r="B22" s="6" t="s">
        <v>43</v>
      </c>
      <c r="C22" s="7">
        <v>8</v>
      </c>
      <c r="D22" s="55">
        <v>128</v>
      </c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8" customHeight="1" x14ac:dyDescent="0.25">
      <c r="A23" s="26" t="s">
        <v>44</v>
      </c>
      <c r="B23" s="6" t="s">
        <v>45</v>
      </c>
      <c r="C23" s="7">
        <v>8</v>
      </c>
      <c r="D23" s="55">
        <v>128</v>
      </c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8" customHeight="1" x14ac:dyDescent="0.25">
      <c r="A24" s="26" t="s">
        <v>46</v>
      </c>
      <c r="B24" s="6" t="s">
        <v>47</v>
      </c>
      <c r="C24" s="7">
        <v>8</v>
      </c>
      <c r="D24" s="55">
        <v>128</v>
      </c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8" customHeight="1" x14ac:dyDescent="0.25">
      <c r="A25" s="26" t="s">
        <v>48</v>
      </c>
      <c r="B25" s="6" t="s">
        <v>49</v>
      </c>
      <c r="C25" s="7">
        <v>8</v>
      </c>
      <c r="D25" s="55">
        <v>96</v>
      </c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8" customHeight="1" x14ac:dyDescent="0.25">
      <c r="A26" s="26" t="s">
        <v>50</v>
      </c>
      <c r="B26" s="6" t="s">
        <v>51</v>
      </c>
      <c r="C26" s="7">
        <v>8</v>
      </c>
      <c r="D26" s="55">
        <v>128</v>
      </c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ht="18" customHeight="1" x14ac:dyDescent="0.25">
      <c r="A27" s="26" t="s">
        <v>52</v>
      </c>
      <c r="B27" s="6" t="s">
        <v>53</v>
      </c>
      <c r="C27" s="7">
        <v>12</v>
      </c>
      <c r="D27" s="55">
        <v>36</v>
      </c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18" customHeight="1" x14ac:dyDescent="0.25">
      <c r="A28" s="26" t="s">
        <v>54</v>
      </c>
      <c r="B28" s="6" t="s">
        <v>55</v>
      </c>
      <c r="C28" s="7">
        <v>10</v>
      </c>
      <c r="D28" s="55">
        <v>30</v>
      </c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18" customHeight="1" thickBot="1" x14ac:dyDescent="0.3">
      <c r="A29" s="30" t="s">
        <v>56</v>
      </c>
      <c r="B29" s="31" t="s">
        <v>57</v>
      </c>
      <c r="C29" s="32">
        <v>8</v>
      </c>
      <c r="D29" s="56">
        <v>84</v>
      </c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18" customHeight="1" x14ac:dyDescent="0.25">
      <c r="M30" s="4" t="s">
        <v>58</v>
      </c>
      <c r="N30" s="12" t="e">
        <f>#REF!+#REF!</f>
        <v>#REF!</v>
      </c>
    </row>
  </sheetData>
  <mergeCells count="2">
    <mergeCell ref="E2:F2"/>
    <mergeCell ref="M2: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5F314-6FD4-D948-BAB1-3A385D5B47D5}">
  <dimension ref="B2:P31"/>
  <sheetViews>
    <sheetView showGridLines="0" tabSelected="1" topLeftCell="A13" zoomScale="110" zoomScaleNormal="110" workbookViewId="0">
      <selection activeCell="F30" sqref="F30"/>
    </sheetView>
  </sheetViews>
  <sheetFormatPr defaultColWidth="8.796875" defaultRowHeight="18" customHeight="1" x14ac:dyDescent="0.25"/>
  <cols>
    <col min="1" max="1" width="8.796875" style="2"/>
    <col min="2" max="2" width="10.296875" style="1" customWidth="1"/>
    <col min="3" max="3" width="53.296875" style="2" bestFit="1" customWidth="1"/>
    <col min="4" max="6" width="12.296875" style="3" customWidth="1"/>
    <col min="7" max="7" width="12.296875" style="11" customWidth="1"/>
    <col min="8" max="8" width="3.296875" style="3" customWidth="1"/>
    <col min="9" max="9" width="12.296875" style="13" customWidth="1"/>
    <col min="10" max="11" width="13.19921875" style="3" customWidth="1"/>
    <col min="12" max="14" width="12.296875" style="3" customWidth="1"/>
    <col min="15" max="15" width="12.69921875" style="11" bestFit="1" customWidth="1"/>
    <col min="16" max="16384" width="8.796875" style="2"/>
  </cols>
  <sheetData>
    <row r="2" spans="2:15" ht="18" customHeight="1" x14ac:dyDescent="0.25">
      <c r="F2" s="57"/>
      <c r="G2" s="57"/>
      <c r="N2" s="57"/>
      <c r="O2" s="57"/>
    </row>
    <row r="3" spans="2:15" s="5" customFormat="1" ht="30" customHeight="1" thickBot="1" x14ac:dyDescent="0.3">
      <c r="B3" s="49" t="s">
        <v>0</v>
      </c>
      <c r="C3" s="48" t="s">
        <v>1</v>
      </c>
      <c r="D3" s="21" t="s">
        <v>59</v>
      </c>
      <c r="E3" s="22" t="s">
        <v>2</v>
      </c>
      <c r="F3" s="23" t="s">
        <v>5</v>
      </c>
      <c r="G3" s="22" t="s">
        <v>3</v>
      </c>
      <c r="H3" s="58"/>
      <c r="I3" s="21" t="s">
        <v>60</v>
      </c>
      <c r="J3" s="21" t="s">
        <v>61</v>
      </c>
      <c r="K3" s="21" t="s">
        <v>62</v>
      </c>
      <c r="L3" s="22" t="s">
        <v>4</v>
      </c>
      <c r="M3" s="22" t="s">
        <v>2</v>
      </c>
      <c r="N3" s="24" t="s">
        <v>5</v>
      </c>
      <c r="O3" s="27" t="s">
        <v>6</v>
      </c>
    </row>
    <row r="4" spans="2:15" ht="18" customHeight="1" x14ac:dyDescent="0.25">
      <c r="B4" s="25">
        <v>27</v>
      </c>
      <c r="C4" s="19" t="s">
        <v>7</v>
      </c>
      <c r="D4" s="16"/>
      <c r="E4" s="17">
        <v>51</v>
      </c>
      <c r="F4" s="18">
        <v>27.5</v>
      </c>
      <c r="G4" s="20">
        <f t="shared" ref="G4:G29" si="0">F4*D4</f>
        <v>0</v>
      </c>
      <c r="H4" s="59"/>
      <c r="I4" s="15"/>
      <c r="J4" s="16">
        <v>875</v>
      </c>
      <c r="K4" s="16"/>
      <c r="L4" s="16">
        <v>875</v>
      </c>
      <c r="M4" s="17">
        <v>51</v>
      </c>
      <c r="N4" s="18">
        <v>35.699999999999996</v>
      </c>
      <c r="O4" s="28">
        <f t="shared" ref="O4:O29" si="1">N4*(SUM(I4:K4))</f>
        <v>31237.499999999996</v>
      </c>
    </row>
    <row r="5" spans="2:15" ht="18" customHeight="1" x14ac:dyDescent="0.25">
      <c r="B5" s="26" t="s">
        <v>8</v>
      </c>
      <c r="C5" s="6" t="s">
        <v>9</v>
      </c>
      <c r="D5" s="7">
        <v>2164</v>
      </c>
      <c r="E5" s="8">
        <v>29.2</v>
      </c>
      <c r="F5" s="9">
        <v>13.68</v>
      </c>
      <c r="G5" s="10">
        <f t="shared" si="0"/>
        <v>29603.52</v>
      </c>
      <c r="H5" s="59"/>
      <c r="I5" s="14">
        <v>276</v>
      </c>
      <c r="J5" s="7"/>
      <c r="K5" s="7"/>
      <c r="L5" s="7">
        <v>2440</v>
      </c>
      <c r="M5" s="8">
        <v>29.2</v>
      </c>
      <c r="N5" s="9">
        <v>17.52</v>
      </c>
      <c r="O5" s="29">
        <f t="shared" si="1"/>
        <v>4835.5199999999995</v>
      </c>
    </row>
    <row r="6" spans="2:15" ht="18" customHeight="1" x14ac:dyDescent="0.25">
      <c r="B6" s="26" t="s">
        <v>10</v>
      </c>
      <c r="C6" s="6" t="s">
        <v>11</v>
      </c>
      <c r="D6" s="7"/>
      <c r="E6" s="8">
        <v>29.2</v>
      </c>
      <c r="F6" s="9">
        <v>12.22</v>
      </c>
      <c r="G6" s="10">
        <f t="shared" si="0"/>
        <v>0</v>
      </c>
      <c r="H6" s="59"/>
      <c r="I6" s="14"/>
      <c r="J6" s="7"/>
      <c r="K6" s="7">
        <v>96</v>
      </c>
      <c r="L6" s="7">
        <v>96</v>
      </c>
      <c r="M6" s="8">
        <v>29.2</v>
      </c>
      <c r="N6" s="9">
        <v>17.52</v>
      </c>
      <c r="O6" s="29">
        <f t="shared" si="1"/>
        <v>1681.92</v>
      </c>
    </row>
    <row r="7" spans="2:15" ht="18" customHeight="1" x14ac:dyDescent="0.25">
      <c r="B7" s="26" t="s">
        <v>12</v>
      </c>
      <c r="C7" s="6" t="s">
        <v>13</v>
      </c>
      <c r="D7" s="7"/>
      <c r="E7" s="8">
        <v>72</v>
      </c>
      <c r="F7" s="9">
        <v>32.26</v>
      </c>
      <c r="G7" s="10">
        <f t="shared" si="0"/>
        <v>0</v>
      </c>
      <c r="H7" s="59"/>
      <c r="I7" s="14">
        <v>184</v>
      </c>
      <c r="J7" s="7">
        <v>150</v>
      </c>
      <c r="K7" s="7">
        <v>2</v>
      </c>
      <c r="L7" s="7">
        <v>336</v>
      </c>
      <c r="M7" s="8">
        <v>72</v>
      </c>
      <c r="N7" s="9">
        <v>36</v>
      </c>
      <c r="O7" s="29">
        <f t="shared" si="1"/>
        <v>12096</v>
      </c>
    </row>
    <row r="8" spans="2:15" ht="18" customHeight="1" x14ac:dyDescent="0.25">
      <c r="B8" s="26" t="s">
        <v>14</v>
      </c>
      <c r="C8" s="6" t="s">
        <v>15</v>
      </c>
      <c r="D8" s="7"/>
      <c r="E8" s="8">
        <v>151.84</v>
      </c>
      <c r="F8" s="9">
        <v>151.84</v>
      </c>
      <c r="G8" s="10">
        <f t="shared" si="0"/>
        <v>0</v>
      </c>
      <c r="H8" s="59"/>
      <c r="I8" s="14"/>
      <c r="J8" s="7"/>
      <c r="K8" s="7">
        <v>140</v>
      </c>
      <c r="L8" s="7">
        <v>140</v>
      </c>
      <c r="M8" s="8">
        <v>151.84</v>
      </c>
      <c r="N8" s="9">
        <v>151.84</v>
      </c>
      <c r="O8" s="29">
        <f t="shared" si="1"/>
        <v>21257.600000000002</v>
      </c>
    </row>
    <row r="9" spans="2:15" ht="18" customHeight="1" x14ac:dyDescent="0.25">
      <c r="B9" s="26" t="s">
        <v>16</v>
      </c>
      <c r="C9" s="6" t="s">
        <v>17</v>
      </c>
      <c r="D9" s="7">
        <v>4705</v>
      </c>
      <c r="E9" s="8">
        <v>56.25</v>
      </c>
      <c r="F9" s="9">
        <v>24.5</v>
      </c>
      <c r="G9" s="10">
        <f t="shared" si="0"/>
        <v>115272.5</v>
      </c>
      <c r="H9" s="59"/>
      <c r="I9" s="14"/>
      <c r="J9" s="7"/>
      <c r="K9" s="7"/>
      <c r="L9" s="7">
        <v>4705</v>
      </c>
      <c r="M9" s="8">
        <v>56.25</v>
      </c>
      <c r="N9" s="9">
        <v>33.75</v>
      </c>
      <c r="O9" s="29">
        <f t="shared" si="1"/>
        <v>0</v>
      </c>
    </row>
    <row r="10" spans="2:15" ht="18" customHeight="1" x14ac:dyDescent="0.25">
      <c r="B10" s="26" t="s">
        <v>18</v>
      </c>
      <c r="C10" s="6" t="s">
        <v>19</v>
      </c>
      <c r="D10" s="7">
        <v>736</v>
      </c>
      <c r="E10" s="8">
        <v>73</v>
      </c>
      <c r="F10" s="9">
        <v>27.55</v>
      </c>
      <c r="G10" s="10">
        <f t="shared" si="0"/>
        <v>20276.8</v>
      </c>
      <c r="H10" s="59"/>
      <c r="I10" s="14"/>
      <c r="J10" s="7">
        <v>123</v>
      </c>
      <c r="K10" s="7">
        <v>140</v>
      </c>
      <c r="L10" s="7">
        <v>999</v>
      </c>
      <c r="M10" s="8">
        <v>73</v>
      </c>
      <c r="N10" s="9">
        <v>36.5</v>
      </c>
      <c r="O10" s="29">
        <f t="shared" si="1"/>
        <v>9599.5</v>
      </c>
    </row>
    <row r="11" spans="2:15" ht="18" customHeight="1" x14ac:dyDescent="0.25">
      <c r="B11" s="26" t="s">
        <v>20</v>
      </c>
      <c r="C11" s="6" t="s">
        <v>21</v>
      </c>
      <c r="D11" s="7"/>
      <c r="E11" s="8">
        <v>86.92</v>
      </c>
      <c r="F11" s="9">
        <v>32.42</v>
      </c>
      <c r="G11" s="10">
        <f t="shared" si="0"/>
        <v>0</v>
      </c>
      <c r="H11" s="59"/>
      <c r="I11" s="14"/>
      <c r="J11" s="7">
        <v>20</v>
      </c>
      <c r="K11" s="7"/>
      <c r="L11" s="7">
        <v>20</v>
      </c>
      <c r="M11" s="8">
        <v>86.92</v>
      </c>
      <c r="N11" s="9">
        <v>43.46</v>
      </c>
      <c r="O11" s="29">
        <f t="shared" si="1"/>
        <v>869.2</v>
      </c>
    </row>
    <row r="12" spans="2:15" ht="18" customHeight="1" x14ac:dyDescent="0.25">
      <c r="B12" s="26" t="s">
        <v>22</v>
      </c>
      <c r="C12" s="6" t="s">
        <v>23</v>
      </c>
      <c r="D12" s="7">
        <v>74</v>
      </c>
      <c r="E12" s="8">
        <v>33.5</v>
      </c>
      <c r="F12" s="9">
        <v>15.95</v>
      </c>
      <c r="G12" s="10">
        <f t="shared" si="0"/>
        <v>1180.3</v>
      </c>
      <c r="H12" s="59"/>
      <c r="I12" s="14">
        <v>156</v>
      </c>
      <c r="J12" s="7"/>
      <c r="K12" s="7"/>
      <c r="L12" s="7">
        <v>230</v>
      </c>
      <c r="M12" s="8">
        <v>33.5</v>
      </c>
      <c r="N12" s="9">
        <v>23.45</v>
      </c>
      <c r="O12" s="29">
        <f t="shared" si="1"/>
        <v>3658.2</v>
      </c>
    </row>
    <row r="13" spans="2:15" ht="18" customHeight="1" x14ac:dyDescent="0.25">
      <c r="B13" s="26" t="s">
        <v>24</v>
      </c>
      <c r="C13" s="6" t="s">
        <v>25</v>
      </c>
      <c r="D13" s="7"/>
      <c r="E13" s="8">
        <v>196.8</v>
      </c>
      <c r="F13" s="9">
        <v>41.26</v>
      </c>
      <c r="G13" s="10">
        <f t="shared" si="0"/>
        <v>0</v>
      </c>
      <c r="H13" s="59"/>
      <c r="I13" s="14">
        <v>24</v>
      </c>
      <c r="J13" s="7">
        <v>4871</v>
      </c>
      <c r="K13" s="7">
        <v>192</v>
      </c>
      <c r="L13" s="7">
        <v>5087</v>
      </c>
      <c r="M13" s="8">
        <v>196.8</v>
      </c>
      <c r="N13" s="9">
        <v>98.4</v>
      </c>
      <c r="O13" s="29">
        <f t="shared" si="1"/>
        <v>500560.80000000005</v>
      </c>
    </row>
    <row r="14" spans="2:15" ht="18" customHeight="1" x14ac:dyDescent="0.25">
      <c r="B14" s="26" t="s">
        <v>26</v>
      </c>
      <c r="C14" s="6" t="s">
        <v>27</v>
      </c>
      <c r="D14" s="7">
        <v>13634</v>
      </c>
      <c r="E14" s="8">
        <v>61.5</v>
      </c>
      <c r="F14" s="9">
        <v>27.93</v>
      </c>
      <c r="G14" s="10">
        <f t="shared" si="0"/>
        <v>380797.62</v>
      </c>
      <c r="H14" s="59"/>
      <c r="I14" s="14"/>
      <c r="J14" s="7"/>
      <c r="K14" s="7">
        <v>16505</v>
      </c>
      <c r="L14" s="7">
        <v>30139</v>
      </c>
      <c r="M14" s="8">
        <v>61.5</v>
      </c>
      <c r="N14" s="9">
        <v>39.975000000000001</v>
      </c>
      <c r="O14" s="29">
        <f t="shared" si="1"/>
        <v>659787.375</v>
      </c>
    </row>
    <row r="15" spans="2:15" ht="18" customHeight="1" x14ac:dyDescent="0.25">
      <c r="B15" s="26" t="s">
        <v>28</v>
      </c>
      <c r="C15" s="6" t="s">
        <v>29</v>
      </c>
      <c r="D15" s="7"/>
      <c r="E15" s="8">
        <v>64</v>
      </c>
      <c r="F15" s="9">
        <v>26.32</v>
      </c>
      <c r="G15" s="10">
        <f t="shared" si="0"/>
        <v>0</v>
      </c>
      <c r="H15" s="59"/>
      <c r="I15" s="14"/>
      <c r="J15" s="7"/>
      <c r="K15" s="7">
        <v>44</v>
      </c>
      <c r="L15" s="7">
        <v>44</v>
      </c>
      <c r="M15" s="8">
        <v>64</v>
      </c>
      <c r="N15" s="9">
        <v>38.4</v>
      </c>
      <c r="O15" s="29">
        <f t="shared" si="1"/>
        <v>1689.6</v>
      </c>
    </row>
    <row r="16" spans="2:15" ht="18" customHeight="1" x14ac:dyDescent="0.25">
      <c r="B16" s="26" t="s">
        <v>30</v>
      </c>
      <c r="C16" s="6" t="s">
        <v>31</v>
      </c>
      <c r="D16" s="7">
        <v>636</v>
      </c>
      <c r="E16" s="8">
        <v>43.2</v>
      </c>
      <c r="F16" s="9">
        <v>18.420000000000002</v>
      </c>
      <c r="G16" s="10">
        <f t="shared" si="0"/>
        <v>11715.12</v>
      </c>
      <c r="H16" s="59"/>
      <c r="I16" s="14">
        <v>17</v>
      </c>
      <c r="J16" s="7">
        <v>6905</v>
      </c>
      <c r="K16" s="7">
        <v>3628</v>
      </c>
      <c r="L16" s="7">
        <v>11186</v>
      </c>
      <c r="M16" s="8">
        <v>43.2</v>
      </c>
      <c r="N16" s="9">
        <v>30.24</v>
      </c>
      <c r="O16" s="29">
        <f t="shared" si="1"/>
        <v>319032</v>
      </c>
    </row>
    <row r="17" spans="2:16" ht="18" customHeight="1" x14ac:dyDescent="0.25">
      <c r="B17" s="26" t="s">
        <v>32</v>
      </c>
      <c r="C17" s="6" t="s">
        <v>33</v>
      </c>
      <c r="D17" s="7"/>
      <c r="E17" s="8">
        <v>36</v>
      </c>
      <c r="F17" s="9">
        <v>16.399999999999999</v>
      </c>
      <c r="G17" s="10">
        <f t="shared" si="0"/>
        <v>0</v>
      </c>
      <c r="H17" s="59"/>
      <c r="I17" s="14"/>
      <c r="J17" s="7">
        <v>96</v>
      </c>
      <c r="K17" s="7">
        <v>144</v>
      </c>
      <c r="L17" s="7">
        <v>240</v>
      </c>
      <c r="M17" s="8">
        <v>36</v>
      </c>
      <c r="N17" s="9">
        <v>25.2</v>
      </c>
      <c r="O17" s="29">
        <f t="shared" si="1"/>
        <v>6048</v>
      </c>
    </row>
    <row r="18" spans="2:16" ht="18" customHeight="1" x14ac:dyDescent="0.25">
      <c r="B18" s="26" t="s">
        <v>34</v>
      </c>
      <c r="C18" s="6" t="s">
        <v>35</v>
      </c>
      <c r="D18" s="7">
        <v>96</v>
      </c>
      <c r="E18" s="8">
        <v>36</v>
      </c>
      <c r="F18" s="9">
        <v>16.399999999999999</v>
      </c>
      <c r="G18" s="10">
        <f t="shared" si="0"/>
        <v>1574.3999999999999</v>
      </c>
      <c r="H18" s="59"/>
      <c r="I18" s="14">
        <v>102</v>
      </c>
      <c r="J18" s="7">
        <v>846</v>
      </c>
      <c r="K18" s="7">
        <v>112</v>
      </c>
      <c r="L18" s="7">
        <v>1156</v>
      </c>
      <c r="M18" s="8">
        <v>36</v>
      </c>
      <c r="N18" s="9">
        <v>25.2</v>
      </c>
      <c r="O18" s="29">
        <f t="shared" si="1"/>
        <v>26712</v>
      </c>
    </row>
    <row r="19" spans="2:16" ht="18" customHeight="1" x14ac:dyDescent="0.25">
      <c r="B19" s="26" t="s">
        <v>36</v>
      </c>
      <c r="C19" s="6" t="s">
        <v>37</v>
      </c>
      <c r="D19" s="7">
        <v>200</v>
      </c>
      <c r="E19" s="8">
        <v>83</v>
      </c>
      <c r="F19" s="9">
        <v>31.05</v>
      </c>
      <c r="G19" s="10">
        <f t="shared" si="0"/>
        <v>6210</v>
      </c>
      <c r="H19" s="59"/>
      <c r="I19" s="14">
        <v>211</v>
      </c>
      <c r="J19" s="7"/>
      <c r="K19" s="7">
        <v>2465</v>
      </c>
      <c r="L19" s="7">
        <v>2876</v>
      </c>
      <c r="M19" s="8">
        <v>83</v>
      </c>
      <c r="N19" s="9">
        <v>49.8</v>
      </c>
      <c r="O19" s="29">
        <f t="shared" si="1"/>
        <v>133264.79999999999</v>
      </c>
    </row>
    <row r="20" spans="2:16" ht="18" customHeight="1" x14ac:dyDescent="0.25">
      <c r="B20" s="26" t="s">
        <v>38</v>
      </c>
      <c r="C20" s="6" t="s">
        <v>39</v>
      </c>
      <c r="D20" s="7"/>
      <c r="E20" s="8">
        <v>83</v>
      </c>
      <c r="F20" s="9">
        <v>31.05</v>
      </c>
      <c r="G20" s="10">
        <f t="shared" si="0"/>
        <v>0</v>
      </c>
      <c r="H20" s="59"/>
      <c r="I20" s="14"/>
      <c r="J20" s="7"/>
      <c r="K20" s="7">
        <v>1</v>
      </c>
      <c r="L20" s="7">
        <v>1</v>
      </c>
      <c r="M20" s="8">
        <v>83</v>
      </c>
      <c r="N20" s="9">
        <v>49.8</v>
      </c>
      <c r="O20" s="29">
        <f t="shared" si="1"/>
        <v>49.8</v>
      </c>
    </row>
    <row r="21" spans="2:16" ht="18" customHeight="1" x14ac:dyDescent="0.25">
      <c r="B21" s="26" t="s">
        <v>40</v>
      </c>
      <c r="C21" s="6" t="s">
        <v>41</v>
      </c>
      <c r="D21" s="7"/>
      <c r="E21" s="8">
        <v>83</v>
      </c>
      <c r="F21" s="9">
        <v>31.05</v>
      </c>
      <c r="G21" s="10">
        <f t="shared" si="0"/>
        <v>0</v>
      </c>
      <c r="H21" s="59"/>
      <c r="I21" s="14">
        <v>1805</v>
      </c>
      <c r="J21" s="7"/>
      <c r="K21" s="7"/>
      <c r="L21" s="7">
        <v>1805</v>
      </c>
      <c r="M21" s="8">
        <v>83</v>
      </c>
      <c r="N21" s="9">
        <v>49.8</v>
      </c>
      <c r="O21" s="29">
        <f t="shared" si="1"/>
        <v>89889</v>
      </c>
    </row>
    <row r="22" spans="2:16" ht="18" customHeight="1" x14ac:dyDescent="0.25">
      <c r="B22" s="26" t="s">
        <v>42</v>
      </c>
      <c r="C22" s="6" t="s">
        <v>43</v>
      </c>
      <c r="D22" s="7"/>
      <c r="E22" s="8">
        <v>43.2</v>
      </c>
      <c r="F22" s="9">
        <v>21.44</v>
      </c>
      <c r="G22" s="10">
        <f t="shared" si="0"/>
        <v>0</v>
      </c>
      <c r="H22" s="59"/>
      <c r="I22" s="14"/>
      <c r="J22" s="7">
        <v>256</v>
      </c>
      <c r="K22" s="7">
        <v>0</v>
      </c>
      <c r="L22" s="7">
        <v>256</v>
      </c>
      <c r="M22" s="8">
        <v>43.2</v>
      </c>
      <c r="N22" s="9">
        <v>30.24</v>
      </c>
      <c r="O22" s="29">
        <f t="shared" si="1"/>
        <v>7741.44</v>
      </c>
    </row>
    <row r="23" spans="2:16" ht="18" customHeight="1" x14ac:dyDescent="0.25">
      <c r="B23" s="26" t="s">
        <v>44</v>
      </c>
      <c r="C23" s="6" t="s">
        <v>45</v>
      </c>
      <c r="D23" s="7"/>
      <c r="E23" s="8">
        <v>43.2</v>
      </c>
      <c r="F23" s="9">
        <v>20.14</v>
      </c>
      <c r="G23" s="10">
        <f t="shared" si="0"/>
        <v>0</v>
      </c>
      <c r="H23" s="59"/>
      <c r="I23" s="14"/>
      <c r="J23" s="7"/>
      <c r="K23" s="7">
        <v>22</v>
      </c>
      <c r="L23" s="7">
        <v>22</v>
      </c>
      <c r="M23" s="8">
        <v>43.2</v>
      </c>
      <c r="N23" s="9">
        <v>30.24</v>
      </c>
      <c r="O23" s="29">
        <f t="shared" si="1"/>
        <v>665.28</v>
      </c>
    </row>
    <row r="24" spans="2:16" ht="18" customHeight="1" x14ac:dyDescent="0.25">
      <c r="B24" s="26" t="s">
        <v>46</v>
      </c>
      <c r="C24" s="6" t="s">
        <v>47</v>
      </c>
      <c r="D24" s="7">
        <v>17</v>
      </c>
      <c r="E24" s="8">
        <v>43.2</v>
      </c>
      <c r="F24" s="9">
        <v>21.44</v>
      </c>
      <c r="G24" s="10">
        <f t="shared" si="0"/>
        <v>364.48</v>
      </c>
      <c r="H24" s="59"/>
      <c r="I24" s="14"/>
      <c r="J24" s="7"/>
      <c r="K24" s="7"/>
      <c r="L24" s="7">
        <v>17</v>
      </c>
      <c r="M24" s="8">
        <v>43.2</v>
      </c>
      <c r="N24" s="9">
        <v>30.24</v>
      </c>
      <c r="O24" s="29">
        <f t="shared" si="1"/>
        <v>0</v>
      </c>
    </row>
    <row r="25" spans="2:16" ht="18" customHeight="1" x14ac:dyDescent="0.25">
      <c r="B25" s="26" t="s">
        <v>48</v>
      </c>
      <c r="C25" s="6" t="s">
        <v>49</v>
      </c>
      <c r="D25" s="7"/>
      <c r="E25" s="8">
        <v>37.5</v>
      </c>
      <c r="F25" s="9">
        <v>20.85</v>
      </c>
      <c r="G25" s="10">
        <f t="shared" si="0"/>
        <v>0</v>
      </c>
      <c r="H25" s="59"/>
      <c r="I25" s="14"/>
      <c r="J25" s="7"/>
      <c r="K25" s="7">
        <v>96</v>
      </c>
      <c r="L25" s="7">
        <v>96</v>
      </c>
      <c r="M25" s="8">
        <v>37.5</v>
      </c>
      <c r="N25" s="9">
        <v>26.25</v>
      </c>
      <c r="O25" s="29">
        <f t="shared" si="1"/>
        <v>2520</v>
      </c>
    </row>
    <row r="26" spans="2:16" ht="18" customHeight="1" x14ac:dyDescent="0.25">
      <c r="B26" s="26" t="s">
        <v>50</v>
      </c>
      <c r="C26" s="6" t="s">
        <v>51</v>
      </c>
      <c r="D26" s="7"/>
      <c r="E26" s="8">
        <v>30</v>
      </c>
      <c r="F26" s="9">
        <v>12.5</v>
      </c>
      <c r="G26" s="10">
        <f t="shared" si="0"/>
        <v>0</v>
      </c>
      <c r="H26" s="59"/>
      <c r="I26" s="14"/>
      <c r="J26" s="7"/>
      <c r="K26" s="7">
        <v>2495</v>
      </c>
      <c r="L26" s="7">
        <v>2495</v>
      </c>
      <c r="M26" s="8">
        <v>30</v>
      </c>
      <c r="N26" s="9">
        <v>21</v>
      </c>
      <c r="O26" s="29">
        <f t="shared" si="1"/>
        <v>52395</v>
      </c>
    </row>
    <row r="27" spans="2:16" ht="18" customHeight="1" x14ac:dyDescent="0.25">
      <c r="B27" s="26" t="s">
        <v>52</v>
      </c>
      <c r="C27" s="6" t="s">
        <v>53</v>
      </c>
      <c r="D27" s="7">
        <v>3289</v>
      </c>
      <c r="E27" s="8">
        <v>107.4</v>
      </c>
      <c r="F27" s="9">
        <v>55.7</v>
      </c>
      <c r="G27" s="10">
        <f t="shared" si="0"/>
        <v>183197.30000000002</v>
      </c>
      <c r="H27" s="59"/>
      <c r="I27" s="14">
        <v>20</v>
      </c>
      <c r="J27" s="7">
        <v>5496</v>
      </c>
      <c r="K27" s="7">
        <v>1646</v>
      </c>
      <c r="L27" s="7">
        <v>10451</v>
      </c>
      <c r="M27" s="8">
        <v>107.4</v>
      </c>
      <c r="N27" s="9">
        <v>75.179999999999993</v>
      </c>
      <c r="O27" s="29">
        <f t="shared" si="1"/>
        <v>538439.15999999992</v>
      </c>
    </row>
    <row r="28" spans="2:16" ht="18" customHeight="1" x14ac:dyDescent="0.25">
      <c r="B28" s="26" t="s">
        <v>54</v>
      </c>
      <c r="C28" s="6" t="s">
        <v>55</v>
      </c>
      <c r="D28" s="7"/>
      <c r="E28" s="8">
        <v>78.900000000000006</v>
      </c>
      <c r="F28" s="9">
        <v>37.51</v>
      </c>
      <c r="G28" s="10">
        <f t="shared" si="0"/>
        <v>0</v>
      </c>
      <c r="H28" s="59"/>
      <c r="I28" s="14"/>
      <c r="J28" s="7">
        <v>21032</v>
      </c>
      <c r="K28" s="7">
        <v>11726</v>
      </c>
      <c r="L28" s="7">
        <v>32758</v>
      </c>
      <c r="M28" s="8">
        <v>78.900000000000006</v>
      </c>
      <c r="N28" s="9">
        <v>55.230000000000004</v>
      </c>
      <c r="O28" s="29">
        <f t="shared" si="1"/>
        <v>1809224.34</v>
      </c>
    </row>
    <row r="29" spans="2:16" ht="18" customHeight="1" thickBot="1" x14ac:dyDescent="0.3">
      <c r="B29" s="30" t="s">
        <v>56</v>
      </c>
      <c r="C29" s="31" t="s">
        <v>57</v>
      </c>
      <c r="D29" s="32">
        <v>1010</v>
      </c>
      <c r="E29" s="33">
        <v>24</v>
      </c>
      <c r="F29" s="36">
        <v>12.32</v>
      </c>
      <c r="G29" s="34">
        <f t="shared" si="0"/>
        <v>12443.2</v>
      </c>
      <c r="H29" s="59"/>
      <c r="I29" s="35">
        <v>12425</v>
      </c>
      <c r="J29" s="32">
        <v>2268</v>
      </c>
      <c r="K29" s="32">
        <v>84</v>
      </c>
      <c r="L29" s="32">
        <v>15787</v>
      </c>
      <c r="M29" s="33">
        <v>24</v>
      </c>
      <c r="N29" s="36">
        <v>16.799999999999997</v>
      </c>
      <c r="O29" s="37">
        <f t="shared" si="1"/>
        <v>248253.59999999995</v>
      </c>
    </row>
    <row r="30" spans="2:16" s="47" customFormat="1" ht="18" customHeight="1" thickBot="1" x14ac:dyDescent="0.3">
      <c r="B30" s="38" t="s">
        <v>58</v>
      </c>
      <c r="C30" s="39"/>
      <c r="D30" s="40">
        <f>SUM(D4:D29)</f>
        <v>26561</v>
      </c>
      <c r="E30" s="40"/>
      <c r="F30" s="41"/>
      <c r="G30" s="42">
        <f t="shared" ref="G30" si="2">SUM(G4:G29)</f>
        <v>762635.24</v>
      </c>
      <c r="H30" s="60"/>
      <c r="I30" s="43">
        <f t="shared" ref="I30:L30" si="3">SUM(I4:I29)</f>
        <v>15220</v>
      </c>
      <c r="J30" s="40">
        <f t="shared" si="3"/>
        <v>42938</v>
      </c>
      <c r="K30" s="40">
        <f t="shared" si="3"/>
        <v>39538</v>
      </c>
      <c r="L30" s="40">
        <f t="shared" si="3"/>
        <v>124257</v>
      </c>
      <c r="M30" s="41"/>
      <c r="N30" s="44"/>
      <c r="O30" s="45">
        <f t="shared" ref="O30" si="4">SUM(O4:O29)</f>
        <v>4481507.6349999998</v>
      </c>
      <c r="P30" s="46"/>
    </row>
    <row r="31" spans="2:16" ht="18" customHeight="1" x14ac:dyDescent="0.25">
      <c r="N31" s="3" t="s">
        <v>58</v>
      </c>
      <c r="O31" s="12">
        <f>O30+G30</f>
        <v>5244142.875</v>
      </c>
    </row>
  </sheetData>
  <mergeCells count="3">
    <mergeCell ref="F2:G2"/>
    <mergeCell ref="N2:O2"/>
    <mergeCell ref="H3:H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Item Info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Lockwood</dc:creator>
  <cp:lastModifiedBy>Tracy</cp:lastModifiedBy>
  <dcterms:created xsi:type="dcterms:W3CDTF">2022-06-14T22:25:15Z</dcterms:created>
  <dcterms:modified xsi:type="dcterms:W3CDTF">2022-06-16T16:22:36Z</dcterms:modified>
</cp:coreProperties>
</file>